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<sst xmlns="http://schemas.openxmlformats.org/spreadsheetml/2006/main" count="150" uniqueCount="128">
  <si>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Наименование доходов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</si>
  <si>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</si>
  <si>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</si>
  <si>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</si>
  <si>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</si>
  <si>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</si>
  <si>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</si>
  <si>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</si>
  <si>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</si>
  <si>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000 1 01 02030 01 0000 110</t>
  </si>
  <si>
    <t>Налог на имущество физических лиц</t>
  </si>
  <si>
    <t>Налог  на  имущество  физических   лиц,  взимаемый по ставкам, применяемым  к  объектам налогообложения, расположенным   в границах поселений</t>
  </si>
  <si>
    <t>Земельный налог</t>
  </si>
  <si>
    <t>0001 06 00000 00 0000 000</t>
  </si>
  <si>
    <t>000 1 06 01030 10 0000 110</t>
  </si>
  <si>
    <t>000 1 06 01000 00 0000 110</t>
  </si>
  <si>
    <t>000 1 06 06000 00 0000 110</t>
  </si>
  <si>
    <t>Единый сельскохозяйственный налог</t>
  </si>
  <si>
    <t>000 1 05 00000 00 0000 000</t>
  </si>
  <si>
    <t>000 1 05 03000 01 0000 110</t>
  </si>
  <si>
    <t>000 1 05 03010 01 0000 110</t>
  </si>
  <si>
    <t>Государственная     пошлина     за     совершение нотариальных действий (за  исключением  действий,  совершаемых консульскими учреждениями  Российской   Федерации)</t>
  </si>
  <si>
    <t>Государственная     пошлина     за     совершение нотариальных действий должностными лицами органов  местного   самоуправления,   уполномоченными    в   соответствии с законодательными актами Российской  Федерации на совершение нотариальных действий</t>
  </si>
  <si>
    <t xml:space="preserve">000 1 08 00000 00 0000 000   </t>
  </si>
  <si>
    <t xml:space="preserve">000 1 08 04000 01 0000 110   </t>
  </si>
  <si>
    <t xml:space="preserve">000 1 08 04020 01 0000 110   </t>
  </si>
  <si>
    <t>000 2 02 00000 00 0000 000</t>
  </si>
  <si>
    <t>БЕЗВОЗМЕЗДНЫЕ ПОСТУПЛЕНИЯ</t>
  </si>
  <si>
    <t>ВСЕГО ДОХОДОВ</t>
  </si>
  <si>
    <t>к Решению Совета муниципального образования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</si>
  <si>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</si>
  <si>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</si>
  <si>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</si>
  <si>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</si>
  <si>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</si>
  <si>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</si>
  <si>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 xml:space="preserve">Налоги на прибыль, доходы                                                                </t>
  </si>
  <si>
    <t>Налоги на совокупный доход</t>
  </si>
  <si>
    <t>Налоги на имущество</t>
  </si>
  <si>
    <t xml:space="preserve">Государственная     пошлина     </t>
  </si>
  <si>
    <t>Дотации на выравнивание бюджетной обеспеченности</t>
  </si>
  <si>
    <t>Иные межбюджетные трансферты</t>
  </si>
  <si>
    <t>Сумма, руб.</t>
  </si>
  <si>
    <t xml:space="preserve">Родниковского муниципального района </t>
  </si>
  <si>
    <t>Ивановской области"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</si>
  <si>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</si>
  <si>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</si>
  <si>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>182 1 01 02010 01 0000 110</t>
  </si>
  <si>
    <t>1821 05 03010 01 0000 110</t>
  </si>
  <si>
    <t>182 1 06 01030 10 0000 110</t>
  </si>
  <si>
    <t>182 1 06 06033 10 0000 110</t>
  </si>
  <si>
    <t>182 1 06 06043 10 0000 110</t>
  </si>
  <si>
    <t>000 1 06 06043 10 0000 110</t>
  </si>
  <si>
    <t>000 1 06 06040 00 0000 110</t>
  </si>
  <si>
    <t>000 1 06 06033 10 0000 110</t>
  </si>
  <si>
    <t xml:space="preserve">941 1 08 04020 01 0000 110   </t>
  </si>
  <si>
    <t>Земельный налог с физических лиц, обладающих земельным участком, расположенным в границах  сельских   поселений</t>
  </si>
  <si>
    <t>182 1 01 02030 01 0000 110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</si>
  <si>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</si>
  <si>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</si>
  <si>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2021 год</t>
  </si>
  <si>
    <t>000 1 01 02020 01 0000 110</t>
  </si>
  <si>
    <t xml:space="preserve">Налог на  доходы  физических  лиц  с  доходов, полученных   от   осуществления   деятельности физическими  лицами,   зарегистрированными   в качестве   индивидуальных    редпринимателей, нотариусов,  занимающихся  частной  практикой, адвокатов, учредивших адвокатские кабинеты,  и других лиц, занимающихся частной практикой   в соответствии со статьей 227 Налогового кодекса Российской Федерации                          
</t>
  </si>
  <si>
    <t>182 1 01 02020 01 0000 110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</si>
  <si>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</si>
  <si>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</si>
  <si>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</si>
  <si>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 в  виде  арендной  либо  иной платы  за  передачу  в   возмездное   пользование  государственного и муниципального  имущества  (за     исключением имущества  автономных  учреждений, 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</si>
  <si>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</si>
  <si>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 ими   учреждений   (за   исключением    имущества бюджетных и  автономных учреждений)</t>
  </si>
  <si>
    <t xml:space="preserve">000 1 11 05035 10 0000 120   </t>
  </si>
  <si>
    <t>Доходы от сдачи в аренду имущества,  находящегося в  оперативном  управлении   органов   управления   сельских  поселений и созданных ими  учреждений (за    исключением    имущества     муниципальных  бюджетных и автономных учреждений )</t>
  </si>
  <si>
    <t xml:space="preserve">212 1 11 05035 10 0000 120   </t>
  </si>
  <si>
    <t>000 1 06 06030 00 0000 110</t>
  </si>
  <si>
    <t>000 2 02 10000 00 0000 150</t>
  </si>
  <si>
    <t>000 2 02 15001 00 0000 150</t>
  </si>
  <si>
    <t>000 2 02 15001 10 0000 150</t>
  </si>
  <si>
    <t>941 2 02 15001 10 0000 150</t>
  </si>
  <si>
    <t>000 2 02 15002 00 0000 150</t>
  </si>
  <si>
    <t>000 2 02 15002 10 0000 150</t>
  </si>
  <si>
    <t>941 2 02 15002 10 0000 150</t>
  </si>
  <si>
    <t>000 2 02 30000 00 0000 150</t>
  </si>
  <si>
    <t>000 2 02 35118 10 0000 150</t>
  </si>
  <si>
    <t>941 2 02 35118 10 0000 150</t>
  </si>
  <si>
    <t>000 2 02 40000 00 0000 150</t>
  </si>
  <si>
    <t>000 2 02 40014 10 0000 150</t>
  </si>
  <si>
    <t>941 2 02 40014 10 0000 150</t>
  </si>
  <si>
    <t>Приложение  № 2</t>
  </si>
  <si>
    <t xml:space="preserve">Парское сельское поселение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</si>
  <si>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</si>
  <si>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</si>
  <si>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</si>
  <si>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</si>
  <si>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212 1 11 05025 10 0000 120</t>
  </si>
  <si>
    <t>2022 год</t>
  </si>
  <si>
    <t>Доходы бюджета Парского сельского поселения по кодам классификации доходов бюджетов на 2021 год и плановый период 2022 и 2023 годов</t>
  </si>
  <si>
    <t>2023 год</t>
  </si>
  <si>
    <t>от 14.12.2020 г. № 23</t>
  </si>
  <si>
    <t>Инициативные платежи, зачисляемые в бюджеты сельских поселений (Обустройство площадки накопления твердых коммунальных отходов у дома № 1 ул. Молодежная, с. Парское Парского сельского поселения Родниковского муниципального района)</t>
  </si>
  <si>
    <t xml:space="preserve">000 2 02 25576 00 0000 150
</t>
  </si>
  <si>
    <t xml:space="preserve">Субсидии бюджетам на обеспечение комплексного развития сельских территорий
</t>
  </si>
  <si>
    <t xml:space="preserve">000 2 02 25576 10 0000 150
</t>
  </si>
  <si>
    <t xml:space="preserve">Субсидии бюджетам сельских поселений на обеспечение комплексного развития сельских территорий
</t>
  </si>
  <si>
    <t xml:space="preserve">941 2 02 25576 10 0000 150
</t>
  </si>
  <si>
    <t>000 1 17 15030 10 0000 150</t>
  </si>
  <si>
    <t>941 1 17 15030 10 0002 150</t>
  </si>
  <si>
    <t xml:space="preserve">Инициативные платежи, зачисляемые в бюджеты сельских поселений </t>
  </si>
  <si>
    <t xml:space="preserve">Инициативные платежи
</t>
  </si>
  <si>
    <t>000 1 17 15030 00 0000 150</t>
  </si>
  <si>
    <t xml:space="preserve">
000 2 19 00000 00 0000 000
</t>
  </si>
  <si>
    <t>ВОЗВРАТ ОСТАТКОВ СУБСИДИЙ, СУБВЕНЦИЙ И ИНЫХ МЕЖБЮДЖЕТНЫХ ТРАНСФЕРТОВ, ИМЕЮЩИХ ЦЕЛЕВОЕ НАЗНАЧЕНИЕ, ПРОШЛЫХ ЛЕТ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</si>
  <si>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</si>
  <si>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</si>
  <si>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
000 2 18 00000 00 0000 000
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</si>
  <si>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</si>
  <si>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000 2 18 60010 10 0000 150
</t>
  </si>
  <si>
    <t>Доходы бюджетов сельских поселений от возврата прочих остатков субсидий, субвенций и иных межбюджетных трансфертов, имеющих целевое назначение, прошлых лет из бюджетов мунийипальных районов</t>
  </si>
  <si>
    <t xml:space="preserve">941 2 18 60010 10 0000 150
</t>
  </si>
  <si>
    <t>941 2 19 60010 10 0000 150</t>
  </si>
  <si>
    <t>Приложение  1</t>
  </si>
  <si>
    <t>Код классификации доходов бюджетов Российской Федерации, код главного администратора доходов бюджета</t>
  </si>
  <si>
    <t>000 2 02 29999 00 0000 150</t>
  </si>
  <si>
    <t>Прочие субсидии</t>
  </si>
  <si>
    <t>000 2 02 29999 10 0000 150</t>
  </si>
  <si>
    <t>Прочие субсидии бюджетам сельских  поселений</t>
  </si>
  <si>
    <t>Прочие субсидии бюджетам  сельских поселений</t>
  </si>
  <si>
    <t>941 2 02 29999 10 0000 150</t>
  </si>
  <si>
    <t xml:space="preserve">от 22.07.2021 г. № 21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</si>
</sst>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_-* #,##0_р_._-;\-* #,##0_р_._-;_-* &quot;-&quot;??_р_._-;_-@_-"/>
    <numFmt numFmtId="180" formatCode="#,##0.0_ ;\-#,##0.0\ "/>
    <numFmt numFmtId="181" formatCode="0.000"/>
    <numFmt numFmtId="182" formatCode="#,##0.000_ ;\-#,##0.000\ "/>
    <numFmt numFmtId="183" formatCode="#,##0.00_ ;\-#,##0.00\ "/>
  </numFmts>
  <fonts count="28">
    <font>
      <sz val="10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6" fillId="0" borderId="0" xfId="0" applyFont="1" applyFill="1" applyAlignment="1">
      <alignment/>
    </xf>
    <xf numFmtId="183" fontId="5" fillId="0" borderId="11" xfId="58" applyNumberFormat="1" applyFont="1" applyFill="1" applyBorder="1" applyAlignment="1">
      <alignment horizontal="center" vertical="top" wrapText="1"/>
    </xf>
    <xf numFmtId="183" fontId="5" fillId="0" borderId="12" xfId="58" applyNumberFormat="1" applyFont="1" applyFill="1" applyBorder="1" applyAlignment="1">
      <alignment horizontal="center" vertical="top" wrapText="1"/>
    </xf>
    <xf numFmtId="183" fontId="6" fillId="0" borderId="11" xfId="58" applyNumberFormat="1" applyFont="1" applyFill="1" applyBorder="1" applyAlignment="1">
      <alignment horizontal="center" vertical="top" wrapText="1"/>
    </xf>
    <xf numFmtId="183" fontId="6" fillId="0" borderId="12" xfId="58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183" fontId="9" fillId="0" borderId="11" xfId="58" applyNumberFormat="1" applyFont="1" applyFill="1" applyBorder="1" applyAlignment="1">
      <alignment horizontal="center" vertical="top" wrapText="1"/>
    </xf>
    <xf numFmtId="183" fontId="9" fillId="0" borderId="12" xfId="58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/>
    </xf>
    <xf numFmtId="183" fontId="6" fillId="0" borderId="11" xfId="58" applyNumberFormat="1" applyFont="1" applyFill="1" applyBorder="1" applyAlignment="1">
      <alignment horizontal="center" vertical="top"/>
    </xf>
    <xf numFmtId="183" fontId="5" fillId="0" borderId="13" xfId="58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83" fontId="6" fillId="0" borderId="12" xfId="58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183" fontId="5" fillId="0" borderId="16" xfId="58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183" fontId="9" fillId="0" borderId="11" xfId="58" applyNumberFormat="1" applyFont="1" applyFill="1" applyBorder="1" applyAlignment="1">
      <alignment horizontal="center" vertical="top"/>
    </xf>
    <xf numFmtId="183" fontId="5" fillId="0" borderId="11" xfId="58" applyNumberFormat="1" applyFont="1" applyFill="1" applyBorder="1" applyAlignment="1">
      <alignment horizontal="center" vertical="top"/>
    </xf>
    <xf numFmtId="183" fontId="6" fillId="0" borderId="17" xfId="58" applyNumberFormat="1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83" fontId="5" fillId="0" borderId="17" xfId="58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 wrapText="1"/>
    </xf>
    <xf numFmtId="183" fontId="5" fillId="0" borderId="12" xfId="58" applyNumberFormat="1" applyFont="1" applyFill="1" applyBorder="1" applyAlignment="1">
      <alignment horizontal="center" vertical="top"/>
    </xf>
    <xf numFmtId="183" fontId="9" fillId="0" borderId="12" xfId="58" applyNumberFormat="1" applyFont="1" applyFill="1" applyBorder="1" applyAlignment="1">
      <alignment horizontal="center" vertical="top"/>
    </xf>
    <xf numFmtId="183" fontId="5" fillId="0" borderId="18" xfId="58" applyNumberFormat="1" applyFont="1" applyFill="1" applyBorder="1" applyAlignment="1">
      <alignment horizontal="center" vertical="top" wrapText="1"/>
    </xf>
    <xf numFmtId="183" fontId="6" fillId="0" borderId="18" xfId="58" applyNumberFormat="1" applyFont="1" applyFill="1" applyBorder="1" applyAlignment="1">
      <alignment horizontal="center" vertical="top" wrapText="1"/>
    </xf>
    <xf numFmtId="183" fontId="5" fillId="0" borderId="14" xfId="58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view="pageBreakPreview" zoomScale="60" zoomScaleNormal="86" zoomScalePageLayoutView="0" workbookViewId="0" topLeftCell="A88">
      <selection activeCell="B14" sqref="B14"/>
    </sheetView>
  </sheetViews>
  <sheetFormatPr defaultColWidth="9.00390625" defaultRowHeight="12.75"/>
  <cols>
    <col min="1" max="1" width="37.125" style="0" customWidth="1"/>
    <col min="2" max="2" width="113.875" style="2" customWidth="1"/>
    <col min="3" max="3" width="20.125" style="1" customWidth="1"/>
    <col min="4" max="4" width="20.25390625" style="0" customWidth="1"/>
    <col min="5" max="5" width="18.25390625" style="0" customWidth="1"/>
  </cols>
  <sheetData>
    <row r="1" spans="2:5" ht="18.75">
      <c r="B1" s="89" t="s">
        <v>119</v>
      </c>
      <c r="C1" s="89"/>
      <c r="D1" s="89"/>
      <c r="E1" s="89"/>
    </row>
    <row r="2" spans="2:5" ht="18.75">
      <c r="B2" s="89" t="s">
        <v>29</v>
      </c>
      <c r="C2" s="89"/>
      <c r="D2" s="89"/>
      <c r="E2" s="90"/>
    </row>
    <row r="3" spans="2:5" ht="18.75">
      <c r="B3" s="89" t="s">
        <v>88</v>
      </c>
      <c r="C3" s="89"/>
      <c r="D3" s="89"/>
      <c r="E3" s="90"/>
    </row>
    <row r="4" spans="2:5" ht="18.75">
      <c r="B4" s="89" t="s">
        <v>43</v>
      </c>
      <c r="C4" s="90"/>
      <c r="D4" s="90"/>
      <c r="E4" s="90"/>
    </row>
    <row r="5" spans="2:5" ht="18.75">
      <c r="B5" s="89" t="s">
        <v>44</v>
      </c>
      <c r="C5" s="89"/>
      <c r="D5" s="89"/>
      <c r="E5" s="89"/>
    </row>
    <row r="6" spans="2:5" ht="18.75">
      <c r="B6" s="89" t="s">
        <v>127</v>
      </c>
      <c r="C6" s="89"/>
      <c r="D6" s="89"/>
      <c r="E6" s="90"/>
    </row>
    <row r="7" spans="2:5" ht="18.75">
      <c r="B7" s="45"/>
      <c r="C7" s="45"/>
      <c r="D7" s="45"/>
      <c r="E7" s="69"/>
    </row>
    <row r="8" spans="1:5" ht="18.75">
      <c r="A8" s="89" t="s">
        <v>87</v>
      </c>
      <c r="B8" s="89"/>
      <c r="C8" s="89"/>
      <c r="D8" s="89"/>
      <c r="E8" s="89"/>
    </row>
    <row r="9" spans="1:5" ht="18.75">
      <c r="A9" s="89" t="s">
        <v>29</v>
      </c>
      <c r="B9" s="89"/>
      <c r="C9" s="89"/>
      <c r="D9" s="90"/>
      <c r="E9" s="90"/>
    </row>
    <row r="10" spans="1:5" ht="18.75">
      <c r="A10" s="89" t="s">
        <v>88</v>
      </c>
      <c r="B10" s="89"/>
      <c r="C10" s="89"/>
      <c r="D10" s="90"/>
      <c r="E10" s="90"/>
    </row>
    <row r="11" spans="1:5" ht="18.75">
      <c r="A11" s="89" t="s">
        <v>43</v>
      </c>
      <c r="B11" s="90"/>
      <c r="C11" s="90"/>
      <c r="D11" s="90"/>
      <c r="E11" s="90"/>
    </row>
    <row r="12" spans="1:5" ht="18.75">
      <c r="A12" s="89" t="s">
        <v>44</v>
      </c>
      <c r="B12" s="89"/>
      <c r="C12" s="89"/>
      <c r="D12" s="89"/>
      <c r="E12" s="89"/>
    </row>
    <row r="13" spans="1:5" ht="18.75">
      <c r="A13" s="89" t="s">
        <v>97</v>
      </c>
      <c r="B13" s="89"/>
      <c r="C13" s="89"/>
      <c r="D13" s="90"/>
      <c r="E13" s="90"/>
    </row>
    <row r="14" spans="1:5" ht="18.75">
      <c r="A14" s="46"/>
      <c r="B14" s="45"/>
      <c r="C14" s="45"/>
      <c r="D14" s="47"/>
      <c r="E14" s="47"/>
    </row>
    <row r="15" spans="1:5" ht="18.75" customHeight="1">
      <c r="A15" s="91" t="s">
        <v>95</v>
      </c>
      <c r="B15" s="91"/>
      <c r="C15" s="91"/>
      <c r="D15" s="90"/>
      <c r="E15" s="90"/>
    </row>
    <row r="16" spans="1:3" ht="19.5" thickBot="1">
      <c r="A16" s="3"/>
      <c r="B16" s="3"/>
      <c r="C16" s="4"/>
    </row>
    <row r="17" spans="1:5" ht="18">
      <c r="A17" s="83" t="s">
        <v>120</v>
      </c>
      <c r="B17" s="85" t="s">
        <v>0</v>
      </c>
      <c r="C17" s="85" t="s">
        <v>42</v>
      </c>
      <c r="D17" s="87"/>
      <c r="E17" s="88"/>
    </row>
    <row r="18" spans="1:5" ht="75" customHeight="1" thickBot="1">
      <c r="A18" s="84"/>
      <c r="B18" s="86"/>
      <c r="C18" s="38" t="s">
        <v>60</v>
      </c>
      <c r="D18" s="38" t="s">
        <v>94</v>
      </c>
      <c r="E18" s="39" t="s">
        <v>96</v>
      </c>
    </row>
    <row r="19" spans="1:5" s="1" customFormat="1" ht="18.75">
      <c r="A19" s="53" t="s">
        <v>1</v>
      </c>
      <c r="B19" s="54" t="s">
        <v>2</v>
      </c>
      <c r="C19" s="55">
        <f>C20+C28+C32+C43+C47+C55</f>
        <v>3526964.29</v>
      </c>
      <c r="D19" s="55">
        <f>D20+D28+D32+D43+D47+D55</f>
        <v>3559800</v>
      </c>
      <c r="E19" s="55">
        <f>E20+E28+E32+E43+E47+E55</f>
        <v>3585200</v>
      </c>
    </row>
    <row r="20" spans="1:5" ht="18.75">
      <c r="A20" s="8" t="s">
        <v>3</v>
      </c>
      <c r="B20" s="17" t="s">
        <v>36</v>
      </c>
      <c r="C20" s="23">
        <f>C21</f>
        <v>725700</v>
      </c>
      <c r="D20" s="23">
        <f>D21</f>
        <v>750700</v>
      </c>
      <c r="E20" s="24">
        <f>E21</f>
        <v>775700</v>
      </c>
    </row>
    <row r="21" spans="1:5" ht="18.75">
      <c r="A21" s="9" t="s">
        <v>4</v>
      </c>
      <c r="B21" s="10" t="s">
        <v>5</v>
      </c>
      <c r="C21" s="25">
        <f>C22+C24+C26</f>
        <v>725700</v>
      </c>
      <c r="D21" s="25">
        <f>D22+D24+D26</f>
        <v>750700</v>
      </c>
      <c r="E21" s="26">
        <f>E22+E24+E26</f>
        <v>775700</v>
      </c>
    </row>
    <row r="22" spans="1:5" ht="56.25">
      <c r="A22" s="9" t="s">
        <v>8</v>
      </c>
      <c r="B22" s="10" t="s">
        <v>6</v>
      </c>
      <c r="C22" s="25">
        <f>C23</f>
        <v>725000</v>
      </c>
      <c r="D22" s="25">
        <f>D23</f>
        <v>750000</v>
      </c>
      <c r="E22" s="26">
        <f>E23</f>
        <v>775000</v>
      </c>
    </row>
    <row r="23" spans="1:5" ht="56.25">
      <c r="A23" s="29" t="s">
        <v>47</v>
      </c>
      <c r="B23" s="30" t="s">
        <v>6</v>
      </c>
      <c r="C23" s="31">
        <v>725000</v>
      </c>
      <c r="D23" s="31">
        <v>750000</v>
      </c>
      <c r="E23" s="32">
        <v>775000</v>
      </c>
    </row>
    <row r="24" spans="1:5" ht="96.75" customHeight="1">
      <c r="A24" s="13" t="s">
        <v>61</v>
      </c>
      <c r="B24" s="19" t="s">
        <v>62</v>
      </c>
      <c r="C24" s="25">
        <f>C25</f>
        <v>200</v>
      </c>
      <c r="D24" s="25">
        <f>D25</f>
        <v>200</v>
      </c>
      <c r="E24" s="26">
        <f>E25</f>
        <v>200</v>
      </c>
    </row>
    <row r="25" spans="1:5" ht="96" customHeight="1">
      <c r="A25" s="33" t="s">
        <v>63</v>
      </c>
      <c r="B25" s="40" t="s">
        <v>62</v>
      </c>
      <c r="C25" s="31">
        <v>200</v>
      </c>
      <c r="D25" s="31">
        <v>200</v>
      </c>
      <c r="E25" s="32">
        <v>200</v>
      </c>
    </row>
    <row r="26" spans="1:5" ht="37.5">
      <c r="A26" s="9" t="s">
        <v>9</v>
      </c>
      <c r="B26" s="10" t="s">
        <v>7</v>
      </c>
      <c r="C26" s="25">
        <f>C27</f>
        <v>500</v>
      </c>
      <c r="D26" s="25">
        <f>D27</f>
        <v>500</v>
      </c>
      <c r="E26" s="26">
        <f>E27</f>
        <v>500</v>
      </c>
    </row>
    <row r="27" spans="1:5" ht="37.5">
      <c r="A27" s="29" t="s">
        <v>57</v>
      </c>
      <c r="B27" s="30" t="s">
        <v>7</v>
      </c>
      <c r="C27" s="31">
        <v>500</v>
      </c>
      <c r="D27" s="31">
        <v>500</v>
      </c>
      <c r="E27" s="32">
        <v>500</v>
      </c>
    </row>
    <row r="28" spans="1:5" ht="18.75">
      <c r="A28" s="11" t="s">
        <v>18</v>
      </c>
      <c r="B28" s="12" t="s">
        <v>37</v>
      </c>
      <c r="C28" s="23">
        <f>C29</f>
        <v>139800</v>
      </c>
      <c r="D28" s="23">
        <f aca="true" t="shared" si="0" ref="D28:E30">D29</f>
        <v>139800</v>
      </c>
      <c r="E28" s="24">
        <f t="shared" si="0"/>
        <v>139800</v>
      </c>
    </row>
    <row r="29" spans="1:5" ht="18.75">
      <c r="A29" s="13" t="s">
        <v>19</v>
      </c>
      <c r="B29" s="14" t="s">
        <v>17</v>
      </c>
      <c r="C29" s="25">
        <f>C30</f>
        <v>139800</v>
      </c>
      <c r="D29" s="25">
        <f t="shared" si="0"/>
        <v>139800</v>
      </c>
      <c r="E29" s="26">
        <f t="shared" si="0"/>
        <v>139800</v>
      </c>
    </row>
    <row r="30" spans="1:5" ht="18.75">
      <c r="A30" s="13" t="s">
        <v>20</v>
      </c>
      <c r="B30" s="14" t="s">
        <v>17</v>
      </c>
      <c r="C30" s="25">
        <f>C31</f>
        <v>139800</v>
      </c>
      <c r="D30" s="25">
        <f t="shared" si="0"/>
        <v>139800</v>
      </c>
      <c r="E30" s="26">
        <f t="shared" si="0"/>
        <v>139800</v>
      </c>
    </row>
    <row r="31" spans="1:5" ht="18.75">
      <c r="A31" s="33" t="s">
        <v>48</v>
      </c>
      <c r="B31" s="34" t="s">
        <v>17</v>
      </c>
      <c r="C31" s="31">
        <v>139800</v>
      </c>
      <c r="D31" s="31">
        <v>139800</v>
      </c>
      <c r="E31" s="32">
        <v>139800</v>
      </c>
    </row>
    <row r="32" spans="1:5" ht="18.75">
      <c r="A32" s="11" t="s">
        <v>13</v>
      </c>
      <c r="B32" s="12" t="s">
        <v>38</v>
      </c>
      <c r="C32" s="23">
        <f>C33+C36</f>
        <v>2610000</v>
      </c>
      <c r="D32" s="23">
        <f>D33+D36</f>
        <v>2630000</v>
      </c>
      <c r="E32" s="24">
        <f>E33+E36</f>
        <v>2630000</v>
      </c>
    </row>
    <row r="33" spans="1:5" ht="18.75">
      <c r="A33" s="13" t="s">
        <v>15</v>
      </c>
      <c r="B33" s="14" t="s">
        <v>10</v>
      </c>
      <c r="C33" s="25">
        <f aca="true" t="shared" si="1" ref="C33:E34">C34</f>
        <v>170000</v>
      </c>
      <c r="D33" s="25">
        <f t="shared" si="1"/>
        <v>170000</v>
      </c>
      <c r="E33" s="26">
        <f t="shared" si="1"/>
        <v>170000</v>
      </c>
    </row>
    <row r="34" spans="1:5" ht="37.5">
      <c r="A34" s="13" t="s">
        <v>14</v>
      </c>
      <c r="B34" s="14" t="s">
        <v>11</v>
      </c>
      <c r="C34" s="25">
        <f t="shared" si="1"/>
        <v>170000</v>
      </c>
      <c r="D34" s="25">
        <f t="shared" si="1"/>
        <v>170000</v>
      </c>
      <c r="E34" s="26">
        <f t="shared" si="1"/>
        <v>170000</v>
      </c>
    </row>
    <row r="35" spans="1:5" ht="37.5">
      <c r="A35" s="33" t="s">
        <v>49</v>
      </c>
      <c r="B35" s="34" t="s">
        <v>11</v>
      </c>
      <c r="C35" s="31">
        <v>170000</v>
      </c>
      <c r="D35" s="31">
        <v>170000</v>
      </c>
      <c r="E35" s="32">
        <v>170000</v>
      </c>
    </row>
    <row r="36" spans="1:5" ht="18.75">
      <c r="A36" s="15" t="s">
        <v>16</v>
      </c>
      <c r="B36" s="14" t="s">
        <v>12</v>
      </c>
      <c r="C36" s="25">
        <f>C37+C40</f>
        <v>2440000</v>
      </c>
      <c r="D36" s="25">
        <f>D37+D40</f>
        <v>2460000</v>
      </c>
      <c r="E36" s="26">
        <f>E37+E40</f>
        <v>2460000</v>
      </c>
    </row>
    <row r="37" spans="1:5" ht="18.75">
      <c r="A37" s="15" t="s">
        <v>73</v>
      </c>
      <c r="B37" s="14" t="s">
        <v>33</v>
      </c>
      <c r="C37" s="25">
        <f aca="true" t="shared" si="2" ref="C37:E38">C38</f>
        <v>1500000</v>
      </c>
      <c r="D37" s="25">
        <f t="shared" si="2"/>
        <v>1500000</v>
      </c>
      <c r="E37" s="26">
        <f t="shared" si="2"/>
        <v>1500000</v>
      </c>
    </row>
    <row r="38" spans="1:5" ht="37.5">
      <c r="A38" s="16" t="s">
        <v>54</v>
      </c>
      <c r="B38" s="14" t="s">
        <v>34</v>
      </c>
      <c r="C38" s="25">
        <f t="shared" si="2"/>
        <v>1500000</v>
      </c>
      <c r="D38" s="25">
        <f t="shared" si="2"/>
        <v>1500000</v>
      </c>
      <c r="E38" s="26">
        <f t="shared" si="2"/>
        <v>1500000</v>
      </c>
    </row>
    <row r="39" spans="1:5" ht="37.5">
      <c r="A39" s="35" t="s">
        <v>50</v>
      </c>
      <c r="B39" s="34" t="s">
        <v>34</v>
      </c>
      <c r="C39" s="31">
        <v>1500000</v>
      </c>
      <c r="D39" s="31">
        <v>1500000</v>
      </c>
      <c r="E39" s="31">
        <v>1500000</v>
      </c>
    </row>
    <row r="40" spans="1:5" ht="18.75">
      <c r="A40" s="16" t="s">
        <v>53</v>
      </c>
      <c r="B40" s="14" t="s">
        <v>35</v>
      </c>
      <c r="C40" s="25">
        <f aca="true" t="shared" si="3" ref="C40:E41">C41</f>
        <v>940000</v>
      </c>
      <c r="D40" s="25">
        <f t="shared" si="3"/>
        <v>960000</v>
      </c>
      <c r="E40" s="26">
        <f t="shared" si="3"/>
        <v>960000</v>
      </c>
    </row>
    <row r="41" spans="1:5" ht="37.5">
      <c r="A41" s="16" t="s">
        <v>52</v>
      </c>
      <c r="B41" s="14" t="s">
        <v>56</v>
      </c>
      <c r="C41" s="25">
        <f t="shared" si="3"/>
        <v>940000</v>
      </c>
      <c r="D41" s="25">
        <f t="shared" si="3"/>
        <v>960000</v>
      </c>
      <c r="E41" s="26">
        <f t="shared" si="3"/>
        <v>960000</v>
      </c>
    </row>
    <row r="42" spans="1:5" ht="37.5">
      <c r="A42" s="35" t="s">
        <v>51</v>
      </c>
      <c r="B42" s="34" t="s">
        <v>56</v>
      </c>
      <c r="C42" s="31">
        <v>940000</v>
      </c>
      <c r="D42" s="31">
        <v>960000</v>
      </c>
      <c r="E42" s="32">
        <v>960000</v>
      </c>
    </row>
    <row r="43" spans="1:5" ht="18.75">
      <c r="A43" s="11" t="s">
        <v>23</v>
      </c>
      <c r="B43" s="17" t="s">
        <v>39</v>
      </c>
      <c r="C43" s="23">
        <f>C44</f>
        <v>8600</v>
      </c>
      <c r="D43" s="23">
        <f aca="true" t="shared" si="4" ref="D43:E45">D44</f>
        <v>8600</v>
      </c>
      <c r="E43" s="24">
        <f t="shared" si="4"/>
        <v>9000</v>
      </c>
    </row>
    <row r="44" spans="1:5" ht="37.5">
      <c r="A44" s="13" t="s">
        <v>24</v>
      </c>
      <c r="B44" s="14" t="s">
        <v>21</v>
      </c>
      <c r="C44" s="25">
        <f>C45</f>
        <v>8600</v>
      </c>
      <c r="D44" s="25">
        <f t="shared" si="4"/>
        <v>8600</v>
      </c>
      <c r="E44" s="26">
        <f t="shared" si="4"/>
        <v>9000</v>
      </c>
    </row>
    <row r="45" spans="1:5" ht="56.25">
      <c r="A45" s="13" t="s">
        <v>25</v>
      </c>
      <c r="B45" s="14" t="s">
        <v>22</v>
      </c>
      <c r="C45" s="25">
        <f>C46</f>
        <v>8600</v>
      </c>
      <c r="D45" s="25">
        <f t="shared" si="4"/>
        <v>8600</v>
      </c>
      <c r="E45" s="26">
        <f t="shared" si="4"/>
        <v>9000</v>
      </c>
    </row>
    <row r="46" spans="1:5" ht="56.25">
      <c r="A46" s="33" t="s">
        <v>55</v>
      </c>
      <c r="B46" s="34" t="s">
        <v>22</v>
      </c>
      <c r="C46" s="31">
        <v>8600</v>
      </c>
      <c r="D46" s="31">
        <v>8600</v>
      </c>
      <c r="E46" s="32">
        <v>9000</v>
      </c>
    </row>
    <row r="47" spans="1:5" ht="37.5">
      <c r="A47" s="8" t="s">
        <v>64</v>
      </c>
      <c r="B47" s="41" t="s">
        <v>65</v>
      </c>
      <c r="C47" s="23">
        <f>C48</f>
        <v>30700</v>
      </c>
      <c r="D47" s="23">
        <f>D48</f>
        <v>30700</v>
      </c>
      <c r="E47" s="24">
        <f>E48</f>
        <v>30700</v>
      </c>
    </row>
    <row r="48" spans="1:5" ht="75">
      <c r="A48" s="9" t="s">
        <v>66</v>
      </c>
      <c r="B48" s="42" t="s">
        <v>67</v>
      </c>
      <c r="C48" s="25">
        <f>C49+C52</f>
        <v>30700</v>
      </c>
      <c r="D48" s="25">
        <f>D49+D52</f>
        <v>30700</v>
      </c>
      <c r="E48" s="26">
        <f>E49+E52</f>
        <v>30700</v>
      </c>
    </row>
    <row r="49" spans="1:5" ht="75">
      <c r="A49" s="51" t="s">
        <v>89</v>
      </c>
      <c r="B49" s="50" t="s">
        <v>90</v>
      </c>
      <c r="C49" s="25">
        <f aca="true" t="shared" si="5" ref="C49:E50">C50</f>
        <v>11400</v>
      </c>
      <c r="D49" s="25">
        <f t="shared" si="5"/>
        <v>11400</v>
      </c>
      <c r="E49" s="26">
        <f t="shared" si="5"/>
        <v>11400</v>
      </c>
    </row>
    <row r="50" spans="1:5" ht="75">
      <c r="A50" s="51" t="s">
        <v>91</v>
      </c>
      <c r="B50" s="48" t="s">
        <v>92</v>
      </c>
      <c r="C50" s="25">
        <f t="shared" si="5"/>
        <v>11400</v>
      </c>
      <c r="D50" s="25">
        <f t="shared" si="5"/>
        <v>11400</v>
      </c>
      <c r="E50" s="26">
        <f t="shared" si="5"/>
        <v>11400</v>
      </c>
    </row>
    <row r="51" spans="1:5" ht="56.25">
      <c r="A51" s="52" t="s">
        <v>93</v>
      </c>
      <c r="B51" s="49" t="s">
        <v>92</v>
      </c>
      <c r="C51" s="31">
        <v>11400</v>
      </c>
      <c r="D51" s="31">
        <v>11400</v>
      </c>
      <c r="E51" s="32">
        <v>11400</v>
      </c>
    </row>
    <row r="52" spans="1:5" ht="75">
      <c r="A52" s="9" t="s">
        <v>68</v>
      </c>
      <c r="B52" s="42" t="s">
        <v>69</v>
      </c>
      <c r="C52" s="25">
        <f aca="true" t="shared" si="6" ref="C52:E53">C53</f>
        <v>19300</v>
      </c>
      <c r="D52" s="25">
        <f t="shared" si="6"/>
        <v>19300</v>
      </c>
      <c r="E52" s="26">
        <f t="shared" si="6"/>
        <v>19300</v>
      </c>
    </row>
    <row r="53" spans="1:5" ht="56.25">
      <c r="A53" s="13" t="s">
        <v>70</v>
      </c>
      <c r="B53" s="42" t="s">
        <v>71</v>
      </c>
      <c r="C53" s="25">
        <f t="shared" si="6"/>
        <v>19300</v>
      </c>
      <c r="D53" s="25">
        <f t="shared" si="6"/>
        <v>19300</v>
      </c>
      <c r="E53" s="26">
        <f t="shared" si="6"/>
        <v>19300</v>
      </c>
    </row>
    <row r="54" spans="1:5" ht="56.25">
      <c r="A54" s="33" t="s">
        <v>72</v>
      </c>
      <c r="B54" s="43" t="s">
        <v>71</v>
      </c>
      <c r="C54" s="31">
        <v>19300</v>
      </c>
      <c r="D54" s="31">
        <v>19300</v>
      </c>
      <c r="E54" s="32">
        <v>19300</v>
      </c>
    </row>
    <row r="55" spans="1:5" s="1" customFormat="1" ht="19.5" customHeight="1">
      <c r="A55" s="56" t="s">
        <v>108</v>
      </c>
      <c r="B55" s="77" t="s">
        <v>107</v>
      </c>
      <c r="C55" s="23">
        <f aca="true" t="shared" si="7" ref="C55:E56">C56</f>
        <v>12164.29</v>
      </c>
      <c r="D55" s="23">
        <f t="shared" si="7"/>
        <v>0</v>
      </c>
      <c r="E55" s="24">
        <f t="shared" si="7"/>
        <v>0</v>
      </c>
    </row>
    <row r="56" spans="1:5" s="1" customFormat="1" ht="18.75">
      <c r="A56" s="78" t="s">
        <v>104</v>
      </c>
      <c r="B56" s="48" t="s">
        <v>106</v>
      </c>
      <c r="C56" s="25">
        <f t="shared" si="7"/>
        <v>12164.29</v>
      </c>
      <c r="D56" s="25">
        <f t="shared" si="7"/>
        <v>0</v>
      </c>
      <c r="E56" s="26">
        <f t="shared" si="7"/>
        <v>0</v>
      </c>
    </row>
    <row r="57" spans="1:5" s="1" customFormat="1" ht="56.25">
      <c r="A57" s="78" t="s">
        <v>105</v>
      </c>
      <c r="B57" s="48" t="s">
        <v>98</v>
      </c>
      <c r="C57" s="25">
        <v>12164.29</v>
      </c>
      <c r="D57" s="25">
        <v>0</v>
      </c>
      <c r="E57" s="26">
        <v>0</v>
      </c>
    </row>
    <row r="58" spans="1:5" ht="25.5" customHeight="1">
      <c r="A58" s="11" t="s">
        <v>26</v>
      </c>
      <c r="B58" s="18" t="s">
        <v>27</v>
      </c>
      <c r="C58" s="23">
        <f>C59+C72+C75+C66+C69+C78+C81</f>
        <v>13828979.06</v>
      </c>
      <c r="D58" s="23">
        <f>D59+D72+D75+D66+D78+D81</f>
        <v>11206266</v>
      </c>
      <c r="E58" s="24">
        <f>E59+E72+E75+E66+E78+E81</f>
        <v>11222666</v>
      </c>
    </row>
    <row r="59" spans="1:5" ht="21" customHeight="1">
      <c r="A59" s="20" t="s">
        <v>74</v>
      </c>
      <c r="B59" s="28" t="s">
        <v>45</v>
      </c>
      <c r="C59" s="23">
        <f>C60+C63</f>
        <v>10492680</v>
      </c>
      <c r="D59" s="23">
        <f>D60+D63</f>
        <v>9005000</v>
      </c>
      <c r="E59" s="24">
        <f>E60+E63</f>
        <v>9012600</v>
      </c>
    </row>
    <row r="60" spans="1:5" ht="18.75">
      <c r="A60" s="16" t="s">
        <v>75</v>
      </c>
      <c r="B60" s="19" t="s">
        <v>40</v>
      </c>
      <c r="C60" s="25">
        <f aca="true" t="shared" si="8" ref="C60:E61">C61</f>
        <v>10187000</v>
      </c>
      <c r="D60" s="25">
        <f t="shared" si="8"/>
        <v>9005000</v>
      </c>
      <c r="E60" s="26">
        <f t="shared" si="8"/>
        <v>9012600</v>
      </c>
    </row>
    <row r="61" spans="1:5" ht="18.75">
      <c r="A61" s="13" t="s">
        <v>76</v>
      </c>
      <c r="B61" s="14" t="s">
        <v>30</v>
      </c>
      <c r="C61" s="25">
        <f t="shared" si="8"/>
        <v>10187000</v>
      </c>
      <c r="D61" s="25">
        <f t="shared" si="8"/>
        <v>9005000</v>
      </c>
      <c r="E61" s="26">
        <f t="shared" si="8"/>
        <v>9012600</v>
      </c>
    </row>
    <row r="62" spans="1:5" ht="18.75">
      <c r="A62" s="13" t="s">
        <v>77</v>
      </c>
      <c r="B62" s="14" t="s">
        <v>30</v>
      </c>
      <c r="C62" s="25">
        <v>10187000</v>
      </c>
      <c r="D62" s="25">
        <f>10187000-1182000</f>
        <v>9005000</v>
      </c>
      <c r="E62" s="26">
        <f>10187000-1174400</f>
        <v>9012600</v>
      </c>
    </row>
    <row r="63" spans="1:5" ht="18.75">
      <c r="A63" s="13" t="s">
        <v>78</v>
      </c>
      <c r="B63" s="19" t="s">
        <v>58</v>
      </c>
      <c r="C63" s="36">
        <f>C64</f>
        <v>305680</v>
      </c>
      <c r="D63" s="36">
        <v>0</v>
      </c>
      <c r="E63" s="44">
        <v>0</v>
      </c>
    </row>
    <row r="64" spans="1:5" ht="37.5">
      <c r="A64" s="13" t="s">
        <v>79</v>
      </c>
      <c r="B64" s="19" t="s">
        <v>59</v>
      </c>
      <c r="C64" s="36">
        <f>C65</f>
        <v>305680</v>
      </c>
      <c r="D64" s="36">
        <v>0</v>
      </c>
      <c r="E64" s="44">
        <v>0</v>
      </c>
    </row>
    <row r="65" spans="1:5" ht="37.5">
      <c r="A65" s="13" t="s">
        <v>80</v>
      </c>
      <c r="B65" s="19" t="s">
        <v>59</v>
      </c>
      <c r="C65" s="36">
        <f>272067+33613</f>
        <v>305680</v>
      </c>
      <c r="D65" s="36">
        <v>0</v>
      </c>
      <c r="E65" s="44">
        <v>0</v>
      </c>
    </row>
    <row r="66" spans="1:5" ht="27.75" customHeight="1">
      <c r="A66" s="56" t="s">
        <v>99</v>
      </c>
      <c r="B66" s="57" t="s">
        <v>100</v>
      </c>
      <c r="C66" s="63">
        <v>262000</v>
      </c>
      <c r="D66" s="63">
        <v>0</v>
      </c>
      <c r="E66" s="72">
        <v>0</v>
      </c>
    </row>
    <row r="67" spans="1:5" ht="41.25" customHeight="1">
      <c r="A67" s="58" t="s">
        <v>101</v>
      </c>
      <c r="B67" s="59" t="s">
        <v>102</v>
      </c>
      <c r="C67" s="36">
        <v>262000</v>
      </c>
      <c r="D67" s="36">
        <v>0</v>
      </c>
      <c r="E67" s="44">
        <v>0</v>
      </c>
    </row>
    <row r="68" spans="1:5" ht="40.5" customHeight="1">
      <c r="A68" s="60" t="s">
        <v>103</v>
      </c>
      <c r="B68" s="61" t="s">
        <v>102</v>
      </c>
      <c r="C68" s="62">
        <v>262000</v>
      </c>
      <c r="D68" s="62">
        <v>0</v>
      </c>
      <c r="E68" s="73">
        <v>0</v>
      </c>
    </row>
    <row r="69" spans="1:5" ht="29.25" customHeight="1">
      <c r="A69" s="79" t="s">
        <v>121</v>
      </c>
      <c r="B69" s="17" t="s">
        <v>122</v>
      </c>
      <c r="C69" s="63">
        <f>C70</f>
        <v>9900</v>
      </c>
      <c r="D69" s="63">
        <f>D70</f>
        <v>0</v>
      </c>
      <c r="E69" s="63">
        <f>E70</f>
        <v>0</v>
      </c>
    </row>
    <row r="70" spans="1:5" ht="18.75">
      <c r="A70" s="80" t="s">
        <v>123</v>
      </c>
      <c r="B70" s="19" t="s">
        <v>124</v>
      </c>
      <c r="C70" s="36">
        <f>C71</f>
        <v>9900</v>
      </c>
      <c r="D70" s="36">
        <v>0</v>
      </c>
      <c r="E70" s="36">
        <v>0</v>
      </c>
    </row>
    <row r="71" spans="1:5" ht="18.75">
      <c r="A71" s="80" t="s">
        <v>126</v>
      </c>
      <c r="B71" s="19" t="s">
        <v>125</v>
      </c>
      <c r="C71" s="36">
        <v>9900</v>
      </c>
      <c r="D71" s="36">
        <v>0</v>
      </c>
      <c r="E71" s="36">
        <v>0</v>
      </c>
    </row>
    <row r="72" spans="1:5" ht="18.75">
      <c r="A72" s="20" t="s">
        <v>81</v>
      </c>
      <c r="B72" s="28" t="s">
        <v>46</v>
      </c>
      <c r="C72" s="23">
        <f>C74</f>
        <v>232400</v>
      </c>
      <c r="D72" s="23">
        <f>D74</f>
        <v>234700</v>
      </c>
      <c r="E72" s="24">
        <f>E74</f>
        <v>243500</v>
      </c>
    </row>
    <row r="73" spans="1:5" ht="37.5">
      <c r="A73" s="13" t="s">
        <v>82</v>
      </c>
      <c r="B73" s="14" t="s">
        <v>31</v>
      </c>
      <c r="C73" s="25">
        <f>C74</f>
        <v>232400</v>
      </c>
      <c r="D73" s="25">
        <f>D74</f>
        <v>234700</v>
      </c>
      <c r="E73" s="26">
        <f>E74</f>
        <v>243500</v>
      </c>
    </row>
    <row r="74" spans="1:5" ht="37.5">
      <c r="A74" s="13" t="s">
        <v>83</v>
      </c>
      <c r="B74" s="14" t="s">
        <v>31</v>
      </c>
      <c r="C74" s="25">
        <f>205000+27400</f>
        <v>232400</v>
      </c>
      <c r="D74" s="25">
        <f>214900+19800</f>
        <v>234700</v>
      </c>
      <c r="E74" s="26">
        <v>243500</v>
      </c>
    </row>
    <row r="75" spans="1:5" ht="18.75">
      <c r="A75" s="20" t="s">
        <v>84</v>
      </c>
      <c r="B75" s="21" t="s">
        <v>41</v>
      </c>
      <c r="C75" s="23">
        <f>C77</f>
        <v>2985069.43</v>
      </c>
      <c r="D75" s="23">
        <f>D77</f>
        <v>1966566</v>
      </c>
      <c r="E75" s="24">
        <f>E77</f>
        <v>1966566</v>
      </c>
    </row>
    <row r="76" spans="1:5" ht="56.25">
      <c r="A76" s="16" t="s">
        <v>85</v>
      </c>
      <c r="B76" s="27" t="s">
        <v>32</v>
      </c>
      <c r="C76" s="25">
        <f>C77</f>
        <v>2985069.43</v>
      </c>
      <c r="D76" s="25">
        <f>D77</f>
        <v>1966566</v>
      </c>
      <c r="E76" s="26">
        <f>E77</f>
        <v>1966566</v>
      </c>
    </row>
    <row r="77" spans="1:5" ht="56.25">
      <c r="A77" s="16" t="s">
        <v>86</v>
      </c>
      <c r="B77" s="27" t="s">
        <v>32</v>
      </c>
      <c r="C77" s="25">
        <f>2884948+100121.43</f>
        <v>2985069.43</v>
      </c>
      <c r="D77" s="25">
        <v>1966566</v>
      </c>
      <c r="E77" s="26">
        <v>1966566</v>
      </c>
    </row>
    <row r="78" spans="1:5" ht="56.25">
      <c r="A78" s="66" t="s">
        <v>113</v>
      </c>
      <c r="B78" s="67" t="s">
        <v>114</v>
      </c>
      <c r="C78" s="70">
        <f aca="true" t="shared" si="9" ref="C78:E79">C79</f>
        <v>24578.91</v>
      </c>
      <c r="D78" s="70">
        <f t="shared" si="9"/>
        <v>0</v>
      </c>
      <c r="E78" s="74">
        <f t="shared" si="9"/>
        <v>0</v>
      </c>
    </row>
    <row r="79" spans="1:5" ht="56.25">
      <c r="A79" s="68" t="s">
        <v>115</v>
      </c>
      <c r="B79" s="27" t="s">
        <v>116</v>
      </c>
      <c r="C79" s="64">
        <f t="shared" si="9"/>
        <v>24578.91</v>
      </c>
      <c r="D79" s="64">
        <f t="shared" si="9"/>
        <v>0</v>
      </c>
      <c r="E79" s="75">
        <f t="shared" si="9"/>
        <v>0</v>
      </c>
    </row>
    <row r="80" spans="1:5" ht="56.25">
      <c r="A80" s="68" t="s">
        <v>117</v>
      </c>
      <c r="B80" s="27" t="s">
        <v>116</v>
      </c>
      <c r="C80" s="64">
        <v>24578.91</v>
      </c>
      <c r="D80" s="64">
        <v>0</v>
      </c>
      <c r="E80" s="26">
        <v>0</v>
      </c>
    </row>
    <row r="81" spans="1:5" ht="40.5" customHeight="1">
      <c r="A81" s="71" t="s">
        <v>109</v>
      </c>
      <c r="B81" s="65" t="s">
        <v>110</v>
      </c>
      <c r="C81" s="70">
        <f aca="true" t="shared" si="10" ref="C81:E82">C82</f>
        <v>-177649.28</v>
      </c>
      <c r="D81" s="70">
        <f t="shared" si="10"/>
        <v>0</v>
      </c>
      <c r="E81" s="74">
        <f t="shared" si="10"/>
        <v>0</v>
      </c>
    </row>
    <row r="82" spans="1:5" ht="37.5">
      <c r="A82" s="68" t="s">
        <v>111</v>
      </c>
      <c r="B82" s="27" t="s">
        <v>112</v>
      </c>
      <c r="C82" s="64">
        <f t="shared" si="10"/>
        <v>-177649.28</v>
      </c>
      <c r="D82" s="64">
        <f t="shared" si="10"/>
        <v>0</v>
      </c>
      <c r="E82" s="75">
        <f t="shared" si="10"/>
        <v>0</v>
      </c>
    </row>
    <row r="83" spans="1:5" ht="37.5">
      <c r="A83" s="68" t="s">
        <v>118</v>
      </c>
      <c r="B83" s="27" t="s">
        <v>112</v>
      </c>
      <c r="C83" s="64">
        <v>-177649.28</v>
      </c>
      <c r="D83" s="64">
        <v>0</v>
      </c>
      <c r="E83" s="26">
        <v>0</v>
      </c>
    </row>
    <row r="84" spans="1:5" ht="19.5" thickBot="1">
      <c r="A84" s="81" t="s">
        <v>28</v>
      </c>
      <c r="B84" s="82"/>
      <c r="C84" s="37">
        <f>C19+C58</f>
        <v>17355943.35</v>
      </c>
      <c r="D84" s="37">
        <f>D19+D58</f>
        <v>14766066</v>
      </c>
      <c r="E84" s="76">
        <f>E19+E58</f>
        <v>14807866</v>
      </c>
    </row>
    <row r="85" spans="1:5" ht="18.75">
      <c r="A85" s="5"/>
      <c r="B85" s="6"/>
      <c r="C85" s="7"/>
      <c r="D85" s="5"/>
      <c r="E85" s="5"/>
    </row>
    <row r="86" spans="1:5" ht="18.75">
      <c r="A86" s="5"/>
      <c r="B86" s="6"/>
      <c r="C86" s="7"/>
      <c r="D86" s="5"/>
      <c r="E86" s="5"/>
    </row>
    <row r="87" spans="1:5" ht="18.75">
      <c r="A87" s="5"/>
      <c r="B87" s="6"/>
      <c r="C87" s="7"/>
      <c r="D87" s="5"/>
      <c r="E87" s="5"/>
    </row>
    <row r="88" spans="1:5" ht="18.75">
      <c r="A88" s="5"/>
      <c r="B88" s="6"/>
      <c r="C88" s="7"/>
      <c r="D88" s="5"/>
      <c r="E88" s="5"/>
    </row>
    <row r="89" spans="1:5" ht="18.75">
      <c r="A89" s="5"/>
      <c r="B89" s="6"/>
      <c r="C89" s="7"/>
      <c r="D89" s="5"/>
      <c r="E89" s="5"/>
    </row>
    <row r="90" spans="1:5" ht="18.75">
      <c r="A90" s="5"/>
      <c r="B90" s="6"/>
      <c r="C90" s="7"/>
      <c r="D90" s="5"/>
      <c r="E90" s="5"/>
    </row>
    <row r="91" spans="1:5" ht="18.75">
      <c r="A91" s="5"/>
      <c r="B91" s="6"/>
      <c r="C91" s="7"/>
      <c r="D91" s="5"/>
      <c r="E91" s="5"/>
    </row>
    <row r="92" spans="1:5" ht="18.75">
      <c r="A92" s="5"/>
      <c r="B92" s="6"/>
      <c r="C92" s="7"/>
      <c r="D92" s="5"/>
      <c r="E92" s="5"/>
    </row>
    <row r="93" spans="1:5" ht="18.75">
      <c r="A93" s="5"/>
      <c r="B93" s="6"/>
      <c r="C93" s="7"/>
      <c r="D93" s="5"/>
      <c r="E93" s="5"/>
    </row>
    <row r="94" spans="1:5" ht="18.75">
      <c r="A94" s="5"/>
      <c r="B94" s="6"/>
      <c r="C94" s="7"/>
      <c r="D94" s="5"/>
      <c r="E94" s="5"/>
    </row>
    <row r="95" spans="1:5" ht="18.75">
      <c r="A95" s="5"/>
      <c r="B95" s="6"/>
      <c r="C95" s="7"/>
      <c r="D95" s="5"/>
      <c r="E95" s="5"/>
    </row>
    <row r="96" spans="1:5" ht="18.75">
      <c r="A96" s="5"/>
      <c r="B96" s="6"/>
      <c r="C96" s="7"/>
      <c r="D96" s="5"/>
      <c r="E96" s="5"/>
    </row>
    <row r="97" spans="1:5" ht="18.75">
      <c r="A97" s="5"/>
      <c r="B97" s="6"/>
      <c r="C97" s="7"/>
      <c r="D97" s="5"/>
      <c r="E97" s="5"/>
    </row>
    <row r="98" spans="1:5" ht="18.75">
      <c r="A98" s="5"/>
      <c r="B98" s="6"/>
      <c r="C98" s="7"/>
      <c r="D98" s="5"/>
      <c r="E98" s="5"/>
    </row>
    <row r="99" spans="1:5" ht="18.75">
      <c r="A99" s="5"/>
      <c r="B99" s="6"/>
      <c r="C99" s="7"/>
      <c r="D99" s="5"/>
      <c r="E99" s="5"/>
    </row>
    <row r="100" spans="1:5" ht="18.75">
      <c r="A100" s="5"/>
      <c r="B100" s="6"/>
      <c r="C100" s="7"/>
      <c r="D100" s="5"/>
      <c r="E100" s="5"/>
    </row>
    <row r="101" spans="1:5" ht="18.75">
      <c r="A101" s="5"/>
      <c r="B101" s="6"/>
      <c r="C101" s="7"/>
      <c r="D101" s="5"/>
      <c r="E101" s="5"/>
    </row>
    <row r="102" spans="1:5" ht="18.75">
      <c r="A102" s="5"/>
      <c r="B102" s="6"/>
      <c r="C102" s="22"/>
      <c r="D102" s="5"/>
      <c r="E102" s="5"/>
    </row>
    <row r="103" spans="1:5" ht="18.75">
      <c r="A103" s="5"/>
      <c r="B103" s="6"/>
      <c r="C103" s="22"/>
      <c r="D103" s="5"/>
      <c r="E103" s="5"/>
    </row>
    <row r="104" spans="1:5" ht="18.75">
      <c r="A104" s="5"/>
      <c r="B104" s="6"/>
      <c r="C104" s="22"/>
      <c r="D104" s="5"/>
      <c r="E104" s="5"/>
    </row>
    <row r="105" spans="1:5" ht="18.75">
      <c r="A105" s="5"/>
      <c r="B105" s="6"/>
      <c r="C105" s="22"/>
      <c r="D105" s="5"/>
      <c r="E105" s="5"/>
    </row>
    <row r="106" spans="1:5" ht="18.75">
      <c r="A106" s="5"/>
      <c r="B106" s="6"/>
      <c r="C106" s="22"/>
      <c r="D106" s="5"/>
      <c r="E106" s="5"/>
    </row>
    <row r="107" spans="1:5" ht="18.75">
      <c r="A107" s="5"/>
      <c r="B107" s="6"/>
      <c r="C107" s="22"/>
      <c r="D107" s="5"/>
      <c r="E107" s="5"/>
    </row>
    <row r="108" spans="1:5" ht="18.75">
      <c r="A108" s="5"/>
      <c r="B108" s="6"/>
      <c r="C108" s="22"/>
      <c r="D108" s="5"/>
      <c r="E108" s="5"/>
    </row>
    <row r="109" spans="1:5" ht="18.75">
      <c r="A109" s="5"/>
      <c r="B109" s="6"/>
      <c r="C109" s="22"/>
      <c r="D109" s="5"/>
      <c r="E109" s="5"/>
    </row>
    <row r="110" spans="1:5" ht="18.75">
      <c r="A110" s="5"/>
      <c r="B110" s="6"/>
      <c r="C110" s="22"/>
      <c r="D110" s="5"/>
      <c r="E110" s="5"/>
    </row>
    <row r="111" spans="1:5" ht="18.75">
      <c r="A111" s="5"/>
      <c r="B111" s="6"/>
      <c r="C111" s="22"/>
      <c r="D111" s="5"/>
      <c r="E111" s="5"/>
    </row>
    <row r="112" spans="1:5" ht="18.75">
      <c r="A112" s="5"/>
      <c r="B112" s="6"/>
      <c r="C112" s="22"/>
      <c r="D112" s="5"/>
      <c r="E112" s="5"/>
    </row>
    <row r="113" spans="1:5" ht="18.75">
      <c r="A113" s="5"/>
      <c r="B113" s="6"/>
      <c r="C113" s="22"/>
      <c r="D113" s="5"/>
      <c r="E113" s="5"/>
    </row>
  </sheetData>
  <sheetProtection/>
  <mergeCells count="17">
    <mergeCell ref="A15:E15"/>
    <mergeCell ref="B6:E6"/>
    <mergeCell ref="A8:E8"/>
    <mergeCell ref="A9:E9"/>
    <mergeCell ref="A10:E10"/>
    <mergeCell ref="A11:E11"/>
    <mergeCell ref="A12:E12"/>
    <mergeCell ref="A13:E13"/>
    <mergeCell ref="B1:E1"/>
    <mergeCell ref="B2:E2"/>
    <mergeCell ref="B3:E3"/>
    <mergeCell ref="B4:E4"/>
    <mergeCell ref="B5:E5"/>
    <mergeCell ref="A84:B84"/>
    <mergeCell ref="A17:A18"/>
    <mergeCell ref="B17:B18"/>
    <mergeCell ref="C17:E17"/>
  </mergeCells>
  <printOptions/>
  <pageMargins left="0.45" right="0.26" top="0.3937007874015748" bottom="0.3937007874015748" header="0.3937007874015748" footer="0.1574803149606299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 </cp:lastModifiedBy>
  <cp:lastPrinted>2021-07-21T04:47:14Z</cp:lastPrinted>
  <dcterms:created xsi:type="dcterms:W3CDTF">2012-10-19T04:41:53Z</dcterms:created>
  <dcterms:modified xsi:type="dcterms:W3CDTF">2021-07-21T04:47:20Z</dcterms:modified>
  <cp:category/>
  <cp:version/>
  <cp:contentType/>
  <cp:contentStatus/>
</cp:coreProperties>
</file>